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<sst xmlns="http://schemas.openxmlformats.org/spreadsheetml/2006/main" count="132" uniqueCount="85">
  <si>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</si>
  <si>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</si>
  <si>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</si>
  <si>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</si>
  <si>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</si>
  <si>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</si>
  <si>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</si>
  <si>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180M-4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</si>
  <si>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</si>
  <si>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</si>
  <si>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</si>
  <si>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</si>
  <si>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</si>
  <si>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</si>
  <si>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</si>
  <si>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</si>
  <si>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</si>
  <si>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</si>
  <si>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</si>
  <si>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</si>
  <si>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</si>
  <si>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</si>
  <si>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</si>
  <si>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</si>
  <si>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</si>
  <si>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</si>
  <si>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</si>
  <si>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</si>
  <si>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</si>
  <si>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</si>
  <si>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</si>
  <si>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33.2/19.2</t>
  </si>
  <si>
    <t>Brg.DE:</t>
  </si>
  <si>
    <t>6311C3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</si>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</sst>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34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2012120201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2012091101</v>
      </c>
      <c r="C11" s="17"/>
      <c r="D11" s="18" t="s">
        <v>20</v>
      </c>
      <c r="E11" s="16" t="s">
        <v>21</v>
      </c>
      <c r="F11" s="18" t="s">
        <v>22</v>
      </c>
      <c r="G11" s="19">
        <v>158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18.5</v>
      </c>
      <c r="D13" s="21" t="s">
        <v>31</v>
      </c>
      <c r="E13" s="21">
        <v>0.88</v>
      </c>
      <c r="F13" s="21">
        <v>1470</v>
      </c>
      <c r="G13" s="23">
        <v>91.4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370</v>
      </c>
      <c r="C19" s="35">
        <v>10.352</v>
      </c>
      <c r="D19" s="36">
        <v>535.5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0.08071845867388064</v>
      </c>
      <c r="J19" s="23">
        <v>0</v>
      </c>
    </row>
    <row r="20" spans="1:10" ht="15.75">
      <c r="A20" s="38" t="s">
        <v>52</v>
      </c>
      <c r="B20" s="39">
        <v>400</v>
      </c>
      <c r="C20" s="40">
        <v>12.235</v>
      </c>
      <c r="D20" s="41">
        <v>646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0.07620929176471154</v>
      </c>
      <c r="J20" s="113">
        <v>0</v>
      </c>
    </row>
    <row r="21" spans="1:10" ht="15.75">
      <c r="A21" s="44" t="s">
        <v>52</v>
      </c>
      <c r="B21" s="45">
        <v>420</v>
      </c>
      <c r="C21" s="46">
        <v>14.162</v>
      </c>
      <c r="D21" s="47">
        <v>768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0.07454640633513435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14.38</v>
      </c>
      <c r="D26" s="54">
        <v>5336.5</v>
      </c>
      <c r="E26" s="53">
        <v>50</v>
      </c>
      <c r="F26" s="54">
        <v>1493.1</v>
      </c>
      <c r="G26" s="55">
        <f aca="true" t="shared" si="0" ref="G26:G31">IF(MIN(F26,H26)&gt;0,9.55*H26/F26,"-")</f>
        <v>29.581910119884807</v>
      </c>
      <c r="H26" s="36">
        <v>4625</v>
      </c>
      <c r="I26" s="35">
        <f aca="true" t="shared" si="1" ref="I26:I31">IF(MIN(B26,C26)&gt;0,D26/B26/C26/SQRT(3),"-")</f>
        <v>0.5356449428947214</v>
      </c>
      <c r="J26" s="115">
        <f aca="true" t="shared" si="2" ref="J26:J31">IF(MIN(D26,H26)&gt;0,100*H26/D26,"-")</f>
        <v>86.66729129579312</v>
      </c>
    </row>
    <row r="27" spans="1:10" ht="15.75">
      <c r="A27" s="52">
        <v>0.5</v>
      </c>
      <c r="B27" s="53">
        <v>400</v>
      </c>
      <c r="C27" s="35">
        <v>19.51</v>
      </c>
      <c r="D27" s="54">
        <v>10144</v>
      </c>
      <c r="E27" s="53">
        <v>50</v>
      </c>
      <c r="F27" s="54">
        <v>1486.4</v>
      </c>
      <c r="G27" s="55">
        <f t="shared" si="0"/>
        <v>59.43050322927879</v>
      </c>
      <c r="H27" s="36">
        <v>9250</v>
      </c>
      <c r="I27" s="35">
        <f t="shared" si="1"/>
        <v>0.7504665723551466</v>
      </c>
      <c r="J27" s="115">
        <f t="shared" si="2"/>
        <v>91.18690851735016</v>
      </c>
    </row>
    <row r="28" spans="1:10" ht="15.75">
      <c r="A28" s="52">
        <v>0.75</v>
      </c>
      <c r="B28" s="53">
        <v>400</v>
      </c>
      <c r="C28" s="35">
        <v>25.78</v>
      </c>
      <c r="D28" s="54">
        <v>15078</v>
      </c>
      <c r="E28" s="53">
        <v>50</v>
      </c>
      <c r="F28" s="54">
        <v>1479.1</v>
      </c>
      <c r="G28" s="55">
        <f t="shared" si="0"/>
        <v>89.58572780745048</v>
      </c>
      <c r="H28" s="36">
        <v>13875</v>
      </c>
      <c r="I28" s="35">
        <f t="shared" si="1"/>
        <v>0.8441900076455757</v>
      </c>
      <c r="J28" s="115">
        <f t="shared" si="2"/>
        <v>92.02148826104258</v>
      </c>
    </row>
    <row r="29" spans="1:10" ht="15.75">
      <c r="A29" s="38">
        <v>1</v>
      </c>
      <c r="B29" s="42">
        <v>400</v>
      </c>
      <c r="C29" s="40">
        <v>33.01</v>
      </c>
      <c r="D29" s="41">
        <v>20163</v>
      </c>
      <c r="E29" s="42">
        <v>50</v>
      </c>
      <c r="F29" s="41">
        <v>1471</v>
      </c>
      <c r="G29" s="43">
        <f t="shared" si="0"/>
        <v>120.10537049626105</v>
      </c>
      <c r="H29" s="41">
        <v>18500</v>
      </c>
      <c r="I29" s="40">
        <f t="shared" si="1"/>
        <v>0.8816353739526224</v>
      </c>
      <c r="J29" s="113">
        <f t="shared" si="2"/>
        <v>91.75221941179387</v>
      </c>
    </row>
    <row r="30" spans="1:10" ht="15.75">
      <c r="A30" s="52">
        <v>1.25</v>
      </c>
      <c r="B30" s="53">
        <v>400</v>
      </c>
      <c r="C30" s="35">
        <v>41</v>
      </c>
      <c r="D30" s="54">
        <v>25421</v>
      </c>
      <c r="E30" s="53">
        <v>50</v>
      </c>
      <c r="F30" s="54">
        <v>1462.1</v>
      </c>
      <c r="G30" s="55">
        <f t="shared" si="0"/>
        <v>15.120887764174817</v>
      </c>
      <c r="H30" s="36">
        <v>2315</v>
      </c>
      <c r="I30" s="35">
        <f t="shared" si="1"/>
        <v>0.8949281215286267</v>
      </c>
      <c r="J30" s="115">
        <f t="shared" si="2"/>
        <v>9.10664411313481</v>
      </c>
    </row>
    <row r="31" spans="1:10" ht="15.75">
      <c r="A31" s="56">
        <v>1.5</v>
      </c>
      <c r="B31" s="57">
        <v>400</v>
      </c>
      <c r="C31" s="46">
        <v>49.55</v>
      </c>
      <c r="D31" s="58">
        <v>30870</v>
      </c>
      <c r="E31" s="57">
        <v>50</v>
      </c>
      <c r="F31" s="58">
        <v>1452.6</v>
      </c>
      <c r="G31" s="59">
        <f t="shared" si="0"/>
        <v>182.440107393639</v>
      </c>
      <c r="H31" s="47">
        <v>27750</v>
      </c>
      <c r="I31" s="46">
        <f t="shared" si="1"/>
        <v>0.8992332396510468</v>
      </c>
      <c r="J31" s="116">
        <f t="shared" si="2"/>
        <v>89.89310009718173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35.71</v>
      </c>
      <c r="D36" s="54">
        <v>20180</v>
      </c>
      <c r="E36" s="53">
        <v>50</v>
      </c>
      <c r="F36" s="54">
        <v>1466</v>
      </c>
      <c r="G36" s="55">
        <f>IF(MIN(F36,H36)&gt;0,9.55*H36/F36,"-")</f>
        <v>120.5150068212824</v>
      </c>
      <c r="H36" s="36">
        <v>18500</v>
      </c>
      <c r="I36" s="35">
        <f>IF(MIN(B36,C36)&gt;0,D36/B36/C36/SQRT(3),"-")</f>
        <v>0.8585924945280438</v>
      </c>
      <c r="J36" s="115">
        <f>IF(MIN(D36,H36)&gt;0,100*H36/D36,"-")</f>
        <v>91.67492566897918</v>
      </c>
    </row>
    <row r="37" spans="1:10" ht="15.75">
      <c r="A37" s="56" t="s">
        <v>58</v>
      </c>
      <c r="B37" s="57">
        <v>420</v>
      </c>
      <c r="C37" s="46">
        <v>36.29</v>
      </c>
      <c r="D37" s="58">
        <v>20160</v>
      </c>
      <c r="E37" s="57">
        <v>50</v>
      </c>
      <c r="F37" s="58">
        <v>1473</v>
      </c>
      <c r="G37" s="59">
        <f>IF(MIN(F37,H37)&gt;0,9.55*H37/F37,"-")</f>
        <v>119.94229463679565</v>
      </c>
      <c r="H37" s="47">
        <v>18500</v>
      </c>
      <c r="I37" s="46">
        <f>IF(MIN(B37,C37)&gt;0,D37/B37/C37/SQRT(3),"-")</f>
        <v>0.7636487440369809</v>
      </c>
      <c r="J37" s="116">
        <f>IF(MIN(D37,H37)&gt;0,100*H37/D37,"-")</f>
        <v>91.76587301587301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259.3</v>
      </c>
      <c r="D41" s="132"/>
      <c r="E41" s="132">
        <v>91782</v>
      </c>
      <c r="F41" s="132"/>
      <c r="G41" s="132">
        <v>303.6</v>
      </c>
      <c r="H41" s="132"/>
      <c r="I41" s="133">
        <v>0.5108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13</v>
      </c>
      <c r="D44" s="69" t="s">
        <v>67</v>
      </c>
      <c r="E44" s="70"/>
      <c r="F44" s="71"/>
      <c r="G44" s="68"/>
      <c r="H44" s="71" t="s">
        <v>68</v>
      </c>
      <c r="I44" s="68">
        <v>44.6</v>
      </c>
      <c r="J44" s="117" t="s">
        <v>69</v>
      </c>
    </row>
    <row r="45" spans="1:10" ht="15.75">
      <c r="A45" s="137" t="s">
        <v>70</v>
      </c>
      <c r="B45" s="138"/>
      <c r="C45" s="72">
        <v>0.2666</v>
      </c>
      <c r="D45" s="73" t="s">
        <v>71</v>
      </c>
      <c r="E45" s="67"/>
      <c r="F45" s="74"/>
      <c r="G45" s="75"/>
      <c r="H45" s="74" t="s">
        <v>72</v>
      </c>
      <c r="I45" s="75">
        <v>31</v>
      </c>
      <c r="J45" s="118" t="s">
        <v>67</v>
      </c>
    </row>
    <row r="46" spans="1:10" ht="15.75">
      <c r="A46" s="139" t="s">
        <v>73</v>
      </c>
      <c r="B46" s="140"/>
      <c r="C46" s="76">
        <v>0.31613</v>
      </c>
      <c r="D46" s="77" t="s">
        <v>71</v>
      </c>
      <c r="E46" s="78"/>
      <c r="F46" s="79"/>
      <c r="G46" s="80"/>
      <c r="H46" s="79" t="s">
        <v>74</v>
      </c>
      <c r="I46" s="80">
        <v>43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2.54</v>
      </c>
      <c r="E49" s="85"/>
      <c r="F49" s="86"/>
      <c r="G49" s="85"/>
      <c r="H49" s="87"/>
      <c r="I49" s="87" t="s">
        <v>77</v>
      </c>
      <c r="J49" s="121">
        <v>3.11</v>
      </c>
    </row>
    <row r="50" spans="1:10" ht="15.75">
      <c r="A50" s="88"/>
      <c r="B50" s="89"/>
      <c r="C50" s="90" t="s">
        <v>78</v>
      </c>
      <c r="D50" s="91">
        <v>7.86</v>
      </c>
      <c r="E50" s="92"/>
      <c r="F50" s="93"/>
      <c r="G50" s="92"/>
      <c r="H50" s="94"/>
      <c r="I50" s="94" t="s">
        <v>79</v>
      </c>
      <c r="J50" s="122">
        <v>1.94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41245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