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<sst xmlns="http://schemas.openxmlformats.org/spreadsheetml/2006/main" count="132" uniqueCount="85">
  <si>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</si>
  <si>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</si>
  <si>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</si>
  <si>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</si>
  <si>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</si>
  <si>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</si>
  <si>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</si>
  <si>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225S-4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</si>
  <si>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</si>
  <si>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</si>
  <si>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</si>
  <si>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</si>
  <si>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</si>
  <si>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</si>
  <si>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</si>
  <si>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</si>
  <si>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</si>
  <si>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</si>
  <si>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</si>
  <si>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</si>
  <si>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</si>
  <si>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</si>
  <si>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</si>
  <si>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</si>
  <si>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</si>
  <si>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</si>
  <si>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</si>
  <si>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</si>
  <si>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</si>
  <si>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</si>
  <si>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</si>
  <si>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65.4/37.9</t>
  </si>
  <si>
    <t>Brg.DE:</t>
  </si>
  <si>
    <t>6313C3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</si>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</sst>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504825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SheetLayoutView="100" zoomScalePageLayoutView="0" workbookViewId="0" topLeftCell="A24">
      <selection activeCell="I37" sqref="I37:I38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8" t="s">
        <v>0</v>
      </c>
    </row>
    <row r="2" ht="15.75">
      <c r="J2" s="109" t="s">
        <v>1</v>
      </c>
    </row>
    <row r="3" ht="15.75">
      <c r="J3" s="110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2012120501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/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2012091104</v>
      </c>
      <c r="C11" s="17"/>
      <c r="D11" s="18" t="s">
        <v>20</v>
      </c>
      <c r="E11" s="16" t="s">
        <v>21</v>
      </c>
      <c r="F11" s="18" t="s">
        <v>22</v>
      </c>
      <c r="G11" s="19">
        <v>315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37</v>
      </c>
      <c r="D13" s="21" t="s">
        <v>31</v>
      </c>
      <c r="E13" s="21">
        <v>0.88</v>
      </c>
      <c r="F13" s="21">
        <v>1475</v>
      </c>
      <c r="G13" s="23">
        <v>92.8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370</v>
      </c>
      <c r="C19" s="35">
        <v>16.347</v>
      </c>
      <c r="D19" s="36">
        <v>710.3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0.0678018276277474</v>
      </c>
      <c r="J19" s="23">
        <v>0</v>
      </c>
    </row>
    <row r="20" spans="1:10" ht="15.75">
      <c r="A20" s="38" t="s">
        <v>52</v>
      </c>
      <c r="B20" s="39">
        <v>400</v>
      </c>
      <c r="C20" s="40">
        <v>19.11</v>
      </c>
      <c r="D20" s="41">
        <v>846.25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0.06391714616715344</v>
      </c>
      <c r="J20" s="113">
        <v>0</v>
      </c>
    </row>
    <row r="21" spans="1:10" ht="15.75">
      <c r="A21" s="44" t="s">
        <v>52</v>
      </c>
      <c r="B21" s="45">
        <v>420</v>
      </c>
      <c r="C21" s="46">
        <v>21.976</v>
      </c>
      <c r="D21" s="47">
        <v>986.3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0.061695071084226935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1.25</v>
      </c>
      <c r="B26" s="53">
        <v>415</v>
      </c>
      <c r="C26" s="35">
        <v>81.21</v>
      </c>
      <c r="D26" s="54">
        <v>40480</v>
      </c>
      <c r="E26" s="53">
        <v>50</v>
      </c>
      <c r="F26" s="54">
        <v>1475</v>
      </c>
      <c r="G26" s="55">
        <f>IF(MIN(F26,H26)&gt;0,9.55*H26/F26,"-")</f>
        <v>299.44915254237293</v>
      </c>
      <c r="H26" s="36">
        <v>46250</v>
      </c>
      <c r="I26" s="35">
        <f>IF(MIN(B26,C26)&gt;0,D26/B26/C26/SQRT(3),"-")</f>
        <v>0.6934613636458224</v>
      </c>
      <c r="J26" s="115">
        <f>IF(MIN(D26,H26)&gt;0,100*H26/D26,"-")</f>
        <v>114.25395256916995</v>
      </c>
    </row>
    <row r="27" spans="1:10" ht="15.75">
      <c r="A27" s="38">
        <v>1</v>
      </c>
      <c r="B27" s="42">
        <v>415</v>
      </c>
      <c r="C27" s="40">
        <v>66.05</v>
      </c>
      <c r="D27" s="41">
        <v>40580</v>
      </c>
      <c r="E27" s="42">
        <v>50</v>
      </c>
      <c r="F27" s="41">
        <v>1480</v>
      </c>
      <c r="G27" s="43">
        <f>IF(MIN(F27,H27)&gt;0,9.55*H27/F27,"-")</f>
        <v>238.75</v>
      </c>
      <c r="H27" s="41">
        <v>37000</v>
      </c>
      <c r="I27" s="40">
        <f>IF(MIN(B27,C27)&gt;0,D27/B27/C27/SQRT(3),"-")</f>
        <v>0.8547330490305817</v>
      </c>
      <c r="J27" s="113">
        <f>IF(MIN(D27,H27)&gt;0,100*H27/D27,"-")</f>
        <v>91.17792015771316</v>
      </c>
    </row>
    <row r="28" spans="1:10" ht="15.75">
      <c r="A28" s="52">
        <v>0.75</v>
      </c>
      <c r="B28" s="53">
        <v>415</v>
      </c>
      <c r="C28" s="35">
        <v>52.14</v>
      </c>
      <c r="D28" s="54">
        <v>30590</v>
      </c>
      <c r="E28" s="53">
        <v>50</v>
      </c>
      <c r="F28" s="54">
        <v>1486</v>
      </c>
      <c r="G28" s="55">
        <f>IF(MIN(F28,H28)&gt;0,9.55*H28/F28,"-")</f>
        <v>178.33950201884252</v>
      </c>
      <c r="H28" s="36">
        <v>27750</v>
      </c>
      <c r="I28" s="35">
        <f>IF(MIN(B28,C28)&gt;0,D28/B28/C28/SQRT(3),"-")</f>
        <v>0.8162058930548732</v>
      </c>
      <c r="J28" s="115">
        <f>IF(MIN(D28,H28)&gt;0,100*H28/D28,"-")</f>
        <v>90.71592023537103</v>
      </c>
    </row>
    <row r="29" spans="1:10" ht="15.75">
      <c r="A29" s="52">
        <v>0.5</v>
      </c>
      <c r="B29" s="53">
        <v>415</v>
      </c>
      <c r="C29" s="56">
        <v>40.05</v>
      </c>
      <c r="D29" s="54">
        <v>20690</v>
      </c>
      <c r="E29" s="53">
        <v>50</v>
      </c>
      <c r="F29" s="54">
        <v>1491</v>
      </c>
      <c r="G29" s="55">
        <f>IF(MIN(F29,H29)&gt;0,9.55*H29/F29,"-")</f>
        <v>118.49429912810194</v>
      </c>
      <c r="H29" s="54">
        <v>18500</v>
      </c>
      <c r="I29" s="56">
        <f>IF(MIN(B29,C29)&gt;0,D29/B29/C29/SQRT(3),"-")</f>
        <v>0.7187026499726762</v>
      </c>
      <c r="J29" s="115">
        <f>IF(MIN(D29,H29)&gt;0,100*H29/D29,"-")</f>
        <v>89.41517641372644</v>
      </c>
    </row>
    <row r="30" spans="1:10" ht="15.75">
      <c r="A30" s="52">
        <v>0.25</v>
      </c>
      <c r="B30" s="53">
        <v>415</v>
      </c>
      <c r="C30" s="35">
        <v>30.34</v>
      </c>
      <c r="D30" s="54">
        <v>11170</v>
      </c>
      <c r="E30" s="53">
        <v>50</v>
      </c>
      <c r="F30" s="54">
        <v>1496</v>
      </c>
      <c r="G30" s="55">
        <f>IF(MIN(F30,H30)&gt;0,9.55*H30/F30,"-")</f>
        <v>59.04913101604278</v>
      </c>
      <c r="H30" s="36">
        <v>9250</v>
      </c>
      <c r="I30" s="35">
        <f>IF(MIN(B30,C30)&gt;0,D30/B30/C30/SQRT(3),"-")</f>
        <v>0.5121873789302063</v>
      </c>
      <c r="J30" s="115">
        <f>IF(MIN(D30,H30)&gt;0,100*H30/D30,"-")</f>
        <v>82.8111011638317</v>
      </c>
    </row>
    <row r="31" spans="1:6" ht="15.75">
      <c r="A31" s="57"/>
      <c r="B31" s="57"/>
      <c r="C31" s="58"/>
      <c r="D31" s="59"/>
      <c r="E31" s="57"/>
      <c r="F31" s="59"/>
    </row>
    <row r="32" spans="1:6" ht="18.75">
      <c r="A32" s="8" t="s">
        <v>56</v>
      </c>
      <c r="B32" s="57"/>
      <c r="C32" s="58"/>
      <c r="D32" s="59"/>
      <c r="E32" s="57"/>
      <c r="F32" s="59"/>
    </row>
    <row r="33" spans="1:10" ht="15.75">
      <c r="A33" s="60"/>
      <c r="B33" s="27" t="s">
        <v>23</v>
      </c>
      <c r="C33" s="28" t="s">
        <v>36</v>
      </c>
      <c r="D33" s="28" t="s">
        <v>37</v>
      </c>
      <c r="E33" s="29" t="s">
        <v>38</v>
      </c>
      <c r="F33" s="28" t="s">
        <v>39</v>
      </c>
      <c r="G33" s="28" t="s">
        <v>40</v>
      </c>
      <c r="H33" s="28" t="s">
        <v>41</v>
      </c>
      <c r="I33" s="28" t="s">
        <v>42</v>
      </c>
      <c r="J33" s="111" t="s">
        <v>43</v>
      </c>
    </row>
    <row r="34" spans="1:10" ht="18.75">
      <c r="A34" s="61"/>
      <c r="B34" s="62" t="s">
        <v>44</v>
      </c>
      <c r="C34" s="32" t="s">
        <v>45</v>
      </c>
      <c r="D34" s="32" t="s">
        <v>46</v>
      </c>
      <c r="E34" s="33" t="s">
        <v>47</v>
      </c>
      <c r="F34" s="32" t="s">
        <v>48</v>
      </c>
      <c r="G34" s="32" t="s">
        <v>49</v>
      </c>
      <c r="H34" s="32" t="s">
        <v>46</v>
      </c>
      <c r="I34" s="32" t="s">
        <v>50</v>
      </c>
      <c r="J34" s="112" t="s">
        <v>51</v>
      </c>
    </row>
    <row r="35" spans="1:10" ht="15.75">
      <c r="A35" s="52" t="s">
        <v>57</v>
      </c>
      <c r="B35" s="53">
        <v>380</v>
      </c>
      <c r="C35" s="35">
        <v>68.22</v>
      </c>
      <c r="D35" s="54">
        <v>40240</v>
      </c>
      <c r="E35" s="53">
        <v>50</v>
      </c>
      <c r="F35" s="54">
        <v>1475</v>
      </c>
      <c r="G35" s="55">
        <f>IF(MIN(F35,H35)&gt;0,9.55*H35/F35,"-")</f>
        <v>239.5593220338983</v>
      </c>
      <c r="H35" s="36">
        <v>37000</v>
      </c>
      <c r="I35" s="35">
        <f>IF(MIN(B35,C35)&gt;0,D35/B35/C35/SQRT(3),"-")</f>
        <v>0.8961940020749642</v>
      </c>
      <c r="J35" s="115">
        <f>IF(MIN(D35,H35)&gt;0,100*H35/D35,"-")</f>
        <v>91.94831013916502</v>
      </c>
    </row>
    <row r="36" spans="1:10" ht="15.75">
      <c r="A36" s="63" t="s">
        <v>58</v>
      </c>
      <c r="B36" s="64">
        <v>420</v>
      </c>
      <c r="C36" s="46">
        <v>62.72</v>
      </c>
      <c r="D36" s="65">
        <v>39900</v>
      </c>
      <c r="E36" s="64">
        <v>50</v>
      </c>
      <c r="F36" s="65">
        <v>1481.1</v>
      </c>
      <c r="G36" s="66">
        <f>IF(MIN(F36,H36)&gt;0,9.55*H36/F36,"-")</f>
        <v>238.57268246573494</v>
      </c>
      <c r="H36" s="47">
        <v>37000</v>
      </c>
      <c r="I36" s="46">
        <f>IF(MIN(B36,C36)&gt;0,D36/B36/C36/SQRT(3),"-")</f>
        <v>0.8744941896207661</v>
      </c>
      <c r="J36" s="116">
        <f>IF(MIN(D36,H36)&gt;0,100*H36/D36,"-")</f>
        <v>92.73182957393483</v>
      </c>
    </row>
    <row r="38" spans="1:7" ht="18.75">
      <c r="A38" s="8" t="s">
        <v>59</v>
      </c>
      <c r="G38" s="8"/>
    </row>
    <row r="39" spans="1:10" ht="15.75">
      <c r="A39" s="128" t="s">
        <v>60</v>
      </c>
      <c r="B39" s="129"/>
      <c r="C39" s="129" t="s">
        <v>61</v>
      </c>
      <c r="D39" s="129"/>
      <c r="E39" s="129" t="s">
        <v>62</v>
      </c>
      <c r="F39" s="129"/>
      <c r="G39" s="129" t="s">
        <v>63</v>
      </c>
      <c r="H39" s="129"/>
      <c r="I39" s="129" t="s">
        <v>64</v>
      </c>
      <c r="J39" s="130"/>
    </row>
    <row r="40" spans="1:10" ht="15.75">
      <c r="A40" s="131" t="s">
        <v>30</v>
      </c>
      <c r="B40" s="132"/>
      <c r="C40" s="132">
        <v>481.6</v>
      </c>
      <c r="D40" s="132"/>
      <c r="E40" s="132">
        <v>148480</v>
      </c>
      <c r="F40" s="132"/>
      <c r="G40" s="132">
        <v>531.3</v>
      </c>
      <c r="H40" s="132"/>
      <c r="I40" s="133">
        <v>0.445</v>
      </c>
      <c r="J40" s="134"/>
    </row>
    <row r="42" spans="1:2" ht="18.75">
      <c r="A42" s="67" t="s">
        <v>65</v>
      </c>
      <c r="B42" s="68"/>
    </row>
    <row r="43" spans="1:10" ht="15.75">
      <c r="A43" s="135" t="s">
        <v>66</v>
      </c>
      <c r="B43" s="136"/>
      <c r="C43" s="69">
        <v>9.1</v>
      </c>
      <c r="D43" s="70" t="s">
        <v>67</v>
      </c>
      <c r="E43" s="71"/>
      <c r="F43" s="72"/>
      <c r="G43" s="69"/>
      <c r="H43" s="72" t="s">
        <v>68</v>
      </c>
      <c r="I43" s="69">
        <v>73.8</v>
      </c>
      <c r="J43" s="117" t="s">
        <v>69</v>
      </c>
    </row>
    <row r="44" spans="1:10" ht="15.75">
      <c r="A44" s="137" t="s">
        <v>70</v>
      </c>
      <c r="B44" s="138"/>
      <c r="C44" s="73">
        <v>0.10749</v>
      </c>
      <c r="D44" s="74" t="s">
        <v>71</v>
      </c>
      <c r="E44" s="68"/>
      <c r="F44" s="75"/>
      <c r="G44" s="76"/>
      <c r="H44" s="75" t="s">
        <v>72</v>
      </c>
      <c r="I44" s="76">
        <v>39</v>
      </c>
      <c r="J44" s="118" t="s">
        <v>67</v>
      </c>
    </row>
    <row r="45" spans="1:10" ht="15.75">
      <c r="A45" s="139" t="s">
        <v>73</v>
      </c>
      <c r="B45" s="140"/>
      <c r="C45" s="77">
        <v>0.14148</v>
      </c>
      <c r="D45" s="78" t="s">
        <v>71</v>
      </c>
      <c r="E45" s="79"/>
      <c r="F45" s="80"/>
      <c r="G45" s="81"/>
      <c r="H45" s="80" t="s">
        <v>74</v>
      </c>
      <c r="I45" s="81">
        <v>50</v>
      </c>
      <c r="J45" s="119" t="s">
        <v>67</v>
      </c>
    </row>
    <row r="46" spans="1:10" ht="15.75">
      <c r="A46" s="68"/>
      <c r="B46" s="68"/>
      <c r="C46" s="68"/>
      <c r="D46" s="68"/>
      <c r="E46" s="68"/>
      <c r="F46" s="68"/>
      <c r="G46" s="68"/>
      <c r="H46" s="68"/>
      <c r="J46" s="120"/>
    </row>
    <row r="47" ht="18.75">
      <c r="A47" s="67" t="s">
        <v>75</v>
      </c>
    </row>
    <row r="48" spans="1:10" ht="15.75">
      <c r="A48" s="82"/>
      <c r="B48" s="83"/>
      <c r="C48" s="84" t="s">
        <v>76</v>
      </c>
      <c r="D48" s="85">
        <v>2.22</v>
      </c>
      <c r="E48" s="86"/>
      <c r="F48" s="87"/>
      <c r="G48" s="86"/>
      <c r="H48" s="88"/>
      <c r="I48" s="88" t="s">
        <v>77</v>
      </c>
      <c r="J48" s="121">
        <v>2.43</v>
      </c>
    </row>
    <row r="49" spans="1:10" ht="15.75">
      <c r="A49" s="89"/>
      <c r="B49" s="90"/>
      <c r="C49" s="91" t="s">
        <v>78</v>
      </c>
      <c r="D49" s="92">
        <v>7.43</v>
      </c>
      <c r="E49" s="93"/>
      <c r="F49" s="94"/>
      <c r="G49" s="93"/>
      <c r="H49" s="95"/>
      <c r="I49" s="95" t="s">
        <v>79</v>
      </c>
      <c r="J49" s="122">
        <v>1.47</v>
      </c>
    </row>
    <row r="50" spans="1:9" ht="15.75">
      <c r="A50" s="96"/>
      <c r="B50" s="97"/>
      <c r="C50" s="98"/>
      <c r="D50" s="99"/>
      <c r="E50" s="96"/>
      <c r="F50" s="100"/>
      <c r="G50" s="96"/>
      <c r="H50" s="101"/>
      <c r="I50" s="99"/>
    </row>
    <row r="51" spans="1:10" ht="15.75">
      <c r="A51" s="102" t="s">
        <v>80</v>
      </c>
      <c r="B51" s="103" t="s">
        <v>81</v>
      </c>
      <c r="C51" s="104"/>
      <c r="D51" s="105" t="s">
        <v>82</v>
      </c>
      <c r="E51" s="104" t="s">
        <v>83</v>
      </c>
      <c r="F51" s="104"/>
      <c r="G51" s="106"/>
      <c r="H51" s="107" t="s">
        <v>84</v>
      </c>
      <c r="I51" s="123">
        <v>41248</v>
      </c>
      <c r="J51" s="124"/>
    </row>
  </sheetData>
  <sheetProtection/>
  <mergeCells count="17">
    <mergeCell ref="A44:B44"/>
    <mergeCell ref="A45:B45"/>
    <mergeCell ref="A40:B40"/>
    <mergeCell ref="C40:D40"/>
    <mergeCell ref="E40:F40"/>
    <mergeCell ref="G40:H40"/>
    <mergeCell ref="I40:J40"/>
    <mergeCell ref="A43:B43"/>
    <mergeCell ref="I5:J5"/>
    <mergeCell ref="I6:J6"/>
    <mergeCell ref="B14:C14"/>
    <mergeCell ref="E14:G14"/>
    <mergeCell ref="A39:B39"/>
    <mergeCell ref="C39:D39"/>
    <mergeCell ref="E39:F39"/>
    <mergeCell ref="G39:H39"/>
    <mergeCell ref="I39:J39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